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6\"/>
    </mc:Choice>
  </mc:AlternateContent>
  <bookViews>
    <workbookView xWindow="0" yWindow="0" windowWidth="14040" windowHeight="12463" activeTab="1"/>
  </bookViews>
  <sheets>
    <sheet name="16-3 Skjema" sheetId="3" r:id="rId1"/>
    <sheet name="16-3 Løsning" sheetId="1" r:id="rId2"/>
    <sheet name="Figur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3" l="1"/>
  <c r="D32" i="3"/>
  <c r="I39" i="3" l="1"/>
  <c r="G39" i="3"/>
  <c r="K39" i="3"/>
  <c r="F39" i="3"/>
  <c r="E34" i="3"/>
  <c r="H39" i="3" s="1"/>
  <c r="J27" i="1"/>
  <c r="J39" i="3" l="1"/>
  <c r="H35" i="3"/>
  <c r="H40" i="3" s="1"/>
  <c r="H34" i="3" s="1"/>
  <c r="H32" i="3" s="1"/>
  <c r="K35" i="3"/>
  <c r="K40" i="3" s="1"/>
  <c r="K34" i="3" s="1"/>
  <c r="K33" i="3" s="1"/>
  <c r="G35" i="3"/>
  <c r="G40" i="3" s="1"/>
  <c r="J35" i="3"/>
  <c r="J40" i="3" s="1"/>
  <c r="F35" i="3"/>
  <c r="F40" i="3" s="1"/>
  <c r="I35" i="3"/>
  <c r="I40" i="3" s="1"/>
  <c r="I34" i="3" s="1"/>
  <c r="I32" i="3" s="1"/>
  <c r="E36" i="1"/>
  <c r="D42" i="1"/>
  <c r="D48" i="1" s="1"/>
  <c r="K54" i="1" s="1"/>
  <c r="D7" i="1"/>
  <c r="F33" i="3" l="1"/>
  <c r="F34" i="3"/>
  <c r="J34" i="3"/>
  <c r="J33" i="3"/>
  <c r="J32" i="3"/>
  <c r="G32" i="3"/>
  <c r="L32" i="3" s="1"/>
  <c r="G34" i="3"/>
  <c r="F32" i="1"/>
  <c r="H28" i="1"/>
  <c r="F54" i="1"/>
  <c r="G33" i="3" l="1"/>
  <c r="L33" i="3" s="1"/>
  <c r="L34" i="3"/>
  <c r="D41" i="1"/>
  <c r="D47" i="1" s="1"/>
  <c r="E32" i="1"/>
  <c r="E31" i="1"/>
  <c r="H29" i="1"/>
  <c r="F31" i="1" s="1"/>
  <c r="I54" i="1" l="1"/>
  <c r="G54" i="1"/>
  <c r="H32" i="1"/>
  <c r="E49" i="1" s="1"/>
  <c r="H31" i="1"/>
  <c r="F44" i="1"/>
  <c r="F43" i="1" s="1"/>
  <c r="G43" i="1" s="1"/>
  <c r="I43" i="1" s="1"/>
  <c r="H33" i="1" l="1"/>
  <c r="J33" i="1" s="1"/>
  <c r="D36" i="1" l="1"/>
  <c r="F36" i="1" s="1"/>
  <c r="J34" i="1"/>
  <c r="H54" i="1"/>
  <c r="J50" i="1"/>
  <c r="K50" i="1"/>
  <c r="K55" i="1" s="1"/>
  <c r="K49" i="1" s="1"/>
  <c r="K48" i="1" s="1"/>
  <c r="H50" i="1"/>
  <c r="G50" i="1"/>
  <c r="G55" i="1" s="1"/>
  <c r="I50" i="1"/>
  <c r="I55" i="1" s="1"/>
  <c r="I49" i="1" s="1"/>
  <c r="I47" i="1" s="1"/>
  <c r="J54" i="1"/>
  <c r="F50" i="1"/>
  <c r="F55" i="1" s="1"/>
  <c r="G47" i="1" l="1"/>
  <c r="G49" i="1"/>
  <c r="F49" i="1"/>
  <c r="F48" i="1" s="1"/>
  <c r="H55" i="1"/>
  <c r="H49" i="1" s="1"/>
  <c r="H47" i="1" s="1"/>
  <c r="J55" i="1"/>
  <c r="J49" i="1" l="1"/>
  <c r="L49" i="1" s="1"/>
  <c r="J47" i="1"/>
  <c r="L47" i="1" s="1"/>
  <c r="E41" i="1" s="1"/>
  <c r="J48" i="1"/>
  <c r="G48" i="1"/>
  <c r="L48" i="1" l="1"/>
  <c r="E42" i="1" s="1"/>
  <c r="G42" i="1" l="1"/>
  <c r="I42" i="1" s="1"/>
  <c r="E44" i="1"/>
  <c r="G44" i="1" s="1"/>
  <c r="H44" i="1" s="1"/>
</calcChain>
</file>

<file path=xl/sharedStrings.xml><?xml version="1.0" encoding="utf-8"?>
<sst xmlns="http://schemas.openxmlformats.org/spreadsheetml/2006/main" count="126" uniqueCount="52">
  <si>
    <t>Skatteprosent</t>
  </si>
  <si>
    <t>MF IB</t>
  </si>
  <si>
    <t>MF UB</t>
  </si>
  <si>
    <t>b)</t>
  </si>
  <si>
    <t>Resultat før skattekostnad</t>
  </si>
  <si>
    <t>Endring midlertidige forskjeller</t>
  </si>
  <si>
    <t>Betalbar skatt</t>
  </si>
  <si>
    <t>Endring utsatt skatt</t>
  </si>
  <si>
    <t>Skattekostnad</t>
  </si>
  <si>
    <t>Årsresultat</t>
  </si>
  <si>
    <t>Skatt i % av RM resultat:</t>
  </si>
  <si>
    <t>Oppgjørspostering </t>
  </si>
  <si>
    <t>Resultat</t>
  </si>
  <si>
    <t>Balanse</t>
  </si>
  <si>
    <t>IB</t>
  </si>
  <si>
    <t>Utsatt skatt</t>
  </si>
  <si>
    <t>Bet.b.skatt</t>
  </si>
  <si>
    <t>balanse</t>
  </si>
  <si>
    <t>Utsatt skattefordel</t>
  </si>
  <si>
    <t>RM</t>
  </si>
  <si>
    <t>SM</t>
  </si>
  <si>
    <t>SB</t>
  </si>
  <si>
    <t>Endring</t>
  </si>
  <si>
    <t>Hvis økning</t>
  </si>
  <si>
    <t>Hvis reduksjon</t>
  </si>
  <si>
    <t>Sum post.</t>
  </si>
  <si>
    <t>Endring utsatt skatt/fordel</t>
  </si>
  <si>
    <t>Økning=1, reduksjon =0</t>
  </si>
  <si>
    <t>Utsatt</t>
  </si>
  <si>
    <t>Noe</t>
  </si>
  <si>
    <t>Mye</t>
  </si>
  <si>
    <t>Mye skatte-</t>
  </si>
  <si>
    <t xml:space="preserve">skatt </t>
  </si>
  <si>
    <t>skattef.</t>
  </si>
  <si>
    <t>fordel</t>
  </si>
  <si>
    <t>utsatt skatt</t>
  </si>
  <si>
    <t>fra før?</t>
  </si>
  <si>
    <t>Ja =1, Nei =0.</t>
  </si>
  <si>
    <t>Regnskapsmessige kostnader må ha vært størst. Når midlertidige forskjeller reduseres,</t>
  </si>
  <si>
    <t>Forskjellen mellom RM og SM verdier 1.1. er 200.   Pr. 31.12. er forskjellen 150. Da må RM kostnader ha vært størst - SM minst.</t>
  </si>
  <si>
    <t xml:space="preserve">Det SM resultatet må derfor være 50 større enn det RM. </t>
  </si>
  <si>
    <t>31.12.</t>
  </si>
  <si>
    <t xml:space="preserve"> 1.1.</t>
  </si>
  <si>
    <t>SM resultat = Grunnlag betalbar skatt</t>
  </si>
  <si>
    <t>c)</t>
  </si>
  <si>
    <t>Skattemessig resultat</t>
  </si>
  <si>
    <t>Konto</t>
  </si>
  <si>
    <t>nr</t>
  </si>
  <si>
    <t>End. saldo-</t>
  </si>
  <si>
    <t>Oppgave 16-3 Løsning</t>
  </si>
  <si>
    <t>a)</t>
  </si>
  <si>
    <t>er de skattemessige kostnadene minst.  Dette kan illustreres med følgende figur av balansen.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</si>
</sst>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Trebuchet MS"/>
      <family val="2"/>
    </font>
    <font>
      <sz val="10"/>
      <name val="Arial"/>
      <family val="2"/>
    </font>
    <font>
      <b/>
      <sz val="10"/>
      <name val="Trebuchet MS"/>
      <family val="2"/>
    </font>
    <font>
      <b/>
      <u/>
      <sz val="10"/>
      <color theme="1"/>
      <name val="Trebuchet MS"/>
      <family val="2"/>
    </font>
    <font>
      <sz val="10"/>
      <color rgb="FF00000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4" fillId="0" borderId="0"/>
  </cellStyleXfs>
  <cellXfs count="56">
    <xf numFmtId="0" fontId="0" fillId="0" borderId="0" xfId="0"/>
    <xf numFmtId="164" fontId="3" fillId="0" borderId="3" xfId="0" applyNumberFormat="1" applyFont="1" applyBorder="1" applyAlignment="1">
      <alignment horizontal="right"/>
    </xf>
    <xf numFmtId="164" fontId="3" fillId="0" borderId="3" xfId="0" applyNumberFormat="1" applyFont="1" applyBorder="1"/>
    <xf numFmtId="1" fontId="3" fillId="0" borderId="6" xfId="0" applyNumberFormat="1" applyFont="1" applyBorder="1"/>
    <xf numFmtId="2" fontId="3" fillId="0" borderId="6" xfId="0" applyNumberFormat="1" applyFont="1" applyBorder="1" applyAlignment="1">
      <alignment horizontal="left"/>
    </xf>
    <xf numFmtId="1" fontId="3" fillId="0" borderId="3" xfId="0" applyNumberFormat="1" applyFont="1" applyBorder="1"/>
    <xf numFmtId="1" fontId="3" fillId="0" borderId="0" xfId="0" applyNumberFormat="1" applyFont="1" applyBorder="1"/>
    <xf numFmtId="0" fontId="3" fillId="0" borderId="0" xfId="2" applyFont="1"/>
    <xf numFmtId="0" fontId="3" fillId="0" borderId="6" xfId="2" applyFont="1" applyBorder="1"/>
    <xf numFmtId="0" fontId="3" fillId="0" borderId="5" xfId="2" applyFont="1" applyBorder="1"/>
    <xf numFmtId="0" fontId="3" fillId="0" borderId="5" xfId="2" applyFont="1" applyBorder="1" applyAlignment="1">
      <alignment horizontal="center"/>
    </xf>
    <xf numFmtId="0" fontId="3" fillId="0" borderId="4" xfId="2" applyFont="1" applyBorder="1"/>
    <xf numFmtId="0" fontId="3" fillId="3" borderId="4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3" xfId="0" applyFont="1" applyFill="1" applyBorder="1"/>
    <xf numFmtId="0" fontId="3" fillId="4" borderId="3" xfId="0" applyFont="1" applyFill="1" applyBorder="1" applyAlignment="1">
      <alignment horizontal="right"/>
    </xf>
    <xf numFmtId="0" fontId="3" fillId="4" borderId="3" xfId="0" applyFont="1" applyFill="1" applyBorder="1"/>
    <xf numFmtId="0" fontId="3" fillId="3" borderId="3" xfId="0" applyFont="1" applyFill="1" applyBorder="1" applyAlignment="1">
      <alignment horizontal="center"/>
    </xf>
    <xf numFmtId="16" fontId="5" fillId="0" borderId="0" xfId="0" applyNumberFormat="1" applyFont="1"/>
    <xf numFmtId="0" fontId="1" fillId="0" borderId="3" xfId="0" applyFont="1" applyBorder="1" applyAlignment="1">
      <alignment horizontal="center"/>
    </xf>
    <xf numFmtId="0" fontId="1" fillId="0" borderId="10" xfId="0" applyFont="1" applyBorder="1"/>
    <xf numFmtId="0" fontId="1" fillId="0" borderId="0" xfId="0" applyFont="1"/>
    <xf numFmtId="0" fontId="6" fillId="0" borderId="0" xfId="0" applyFont="1"/>
    <xf numFmtId="3" fontId="1" fillId="0" borderId="0" xfId="0" applyNumberFormat="1" applyFont="1"/>
    <xf numFmtId="0" fontId="3" fillId="0" borderId="0" xfId="0" applyFont="1"/>
    <xf numFmtId="164" fontId="3" fillId="0" borderId="0" xfId="0" applyNumberFormat="1" applyFont="1" applyAlignment="1">
      <alignment horizontal="right"/>
    </xf>
    <xf numFmtId="164" fontId="3" fillId="0" borderId="1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1" fillId="0" borderId="3" xfId="0" applyFont="1" applyBorder="1"/>
    <xf numFmtId="164" fontId="1" fillId="0" borderId="3" xfId="0" applyNumberFormat="1" applyFont="1" applyFill="1" applyBorder="1"/>
    <xf numFmtId="164" fontId="1" fillId="0" borderId="3" xfId="0" applyNumberFormat="1" applyFont="1" applyBorder="1"/>
    <xf numFmtId="164" fontId="1" fillId="0" borderId="7" xfId="0" applyNumberFormat="1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0" xfId="0" applyFont="1" applyBorder="1"/>
    <xf numFmtId="165" fontId="1" fillId="0" borderId="0" xfId="0" applyNumberFormat="1" applyFont="1" applyBorder="1"/>
    <xf numFmtId="165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9" fontId="1" fillId="2" borderId="0" xfId="0" applyNumberFormat="1" applyFont="1" applyFill="1"/>
    <xf numFmtId="3" fontId="1" fillId="2" borderId="0" xfId="0" applyNumberFormat="1" applyFont="1" applyFill="1"/>
    <xf numFmtId="0" fontId="7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right"/>
    </xf>
    <xf numFmtId="9" fontId="3" fillId="0" borderId="1" xfId="1" applyFont="1" applyBorder="1" applyAlignment="1">
      <alignment horizontal="right"/>
    </xf>
    <xf numFmtId="0" fontId="3" fillId="3" borderId="3" xfId="0" applyFont="1" applyFill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1" xfId="2" applyFont="1" applyBorder="1" applyAlignment="1">
      <alignment horizontal="center"/>
    </xf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13</xdr:row>
      <xdr:rowOff>0</xdr:rowOff>
    </xdr:from>
    <xdr:to>
      <xdr:col>4</xdr:col>
      <xdr:colOff>438150</xdr:colOff>
      <xdr:row>21</xdr:row>
      <xdr:rowOff>9525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305050"/>
          <a:ext cx="2724150" cy="1533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showZeros="0" workbookViewId="0">
      <selection activeCell="E24" sqref="E24:F24"/>
    </sheetView>
  </sheetViews>
  <sheetFormatPr defaultColWidth="9.15234375" defaultRowHeight="12.9" x14ac:dyDescent="0.35"/>
  <cols>
    <col min="1" max="1" width="6" style="21" customWidth="1"/>
    <col min="2" max="2" width="5.3046875" style="21" customWidth="1"/>
    <col min="3" max="3" width="20.69140625" style="21" customWidth="1"/>
    <col min="4" max="4" width="9.15234375" style="21"/>
    <col min="5" max="5" width="10.3046875" style="21" customWidth="1"/>
    <col min="6" max="6" width="9.15234375" style="21"/>
    <col min="7" max="7" width="10.53515625" style="21" customWidth="1"/>
    <col min="8" max="16384" width="9.15234375" style="21"/>
  </cols>
  <sheetData>
    <row r="1" spans="1:10" x14ac:dyDescent="0.35">
      <c r="C1" s="22" t="s">
        <v>49</v>
      </c>
    </row>
    <row r="3" spans="1:10" x14ac:dyDescent="0.35">
      <c r="A3" s="21" t="s">
        <v>50</v>
      </c>
      <c r="B3" s="18"/>
      <c r="D3" s="23"/>
    </row>
    <row r="4" spans="1:10" x14ac:dyDescent="0.35">
      <c r="B4" s="18"/>
      <c r="D4" s="23"/>
    </row>
    <row r="5" spans="1:10" x14ac:dyDescent="0.35">
      <c r="B5" s="18"/>
      <c r="D5" s="23"/>
    </row>
    <row r="6" spans="1:10" x14ac:dyDescent="0.35">
      <c r="B6" s="18"/>
      <c r="D6" s="23"/>
    </row>
    <row r="7" spans="1:10" x14ac:dyDescent="0.35">
      <c r="B7" s="18"/>
      <c r="D7" s="23"/>
    </row>
    <row r="8" spans="1:10" x14ac:dyDescent="0.35">
      <c r="B8" s="18"/>
      <c r="D8" s="23"/>
    </row>
    <row r="9" spans="1:10" x14ac:dyDescent="0.35">
      <c r="B9" s="18"/>
      <c r="D9" s="23"/>
    </row>
    <row r="10" spans="1:10" x14ac:dyDescent="0.35">
      <c r="B10" s="18"/>
      <c r="D10" s="23"/>
    </row>
    <row r="11" spans="1:10" x14ac:dyDescent="0.35">
      <c r="B11" s="18"/>
    </row>
    <row r="13" spans="1:10" x14ac:dyDescent="0.35">
      <c r="A13" s="21" t="s">
        <v>3</v>
      </c>
      <c r="C13" s="24" t="s">
        <v>4</v>
      </c>
      <c r="D13" s="24"/>
      <c r="E13" s="24"/>
      <c r="F13" s="24"/>
      <c r="G13" s="24"/>
      <c r="H13" s="24"/>
      <c r="I13" s="24"/>
      <c r="J13" s="25"/>
    </row>
    <row r="14" spans="1:10" x14ac:dyDescent="0.35">
      <c r="C14" s="24" t="s">
        <v>5</v>
      </c>
      <c r="D14" s="24"/>
      <c r="E14" s="24"/>
      <c r="F14" s="24"/>
      <c r="G14" s="24"/>
      <c r="H14" s="26"/>
      <c r="I14" s="24"/>
      <c r="J14" s="24"/>
    </row>
    <row r="15" spans="1:10" x14ac:dyDescent="0.35">
      <c r="C15" s="24" t="s">
        <v>43</v>
      </c>
      <c r="D15" s="24"/>
      <c r="E15" s="24"/>
      <c r="F15" s="24"/>
      <c r="G15" s="24"/>
      <c r="H15" s="27"/>
      <c r="I15" s="24"/>
      <c r="J15" s="24"/>
    </row>
    <row r="16" spans="1:10" x14ac:dyDescent="0.35">
      <c r="C16" s="24"/>
      <c r="D16" s="24"/>
      <c r="E16" s="24"/>
      <c r="F16" s="24"/>
      <c r="G16" s="24"/>
      <c r="H16" s="27"/>
      <c r="I16" s="24"/>
      <c r="J16" s="24"/>
    </row>
    <row r="17" spans="1:12" x14ac:dyDescent="0.35">
      <c r="C17" s="24" t="s">
        <v>6</v>
      </c>
      <c r="D17" s="24"/>
      <c r="E17" s="28"/>
      <c r="F17" s="25"/>
      <c r="G17" s="24"/>
      <c r="H17" s="25"/>
      <c r="I17" s="24"/>
      <c r="J17" s="24"/>
    </row>
    <row r="18" spans="1:12" x14ac:dyDescent="0.35">
      <c r="C18" s="24" t="s">
        <v>7</v>
      </c>
      <c r="D18" s="24"/>
      <c r="E18" s="28"/>
      <c r="F18" s="29"/>
      <c r="G18" s="24"/>
      <c r="H18" s="25"/>
      <c r="I18" s="24"/>
      <c r="J18" s="24"/>
    </row>
    <row r="19" spans="1:12" x14ac:dyDescent="0.35">
      <c r="C19" s="24" t="s">
        <v>8</v>
      </c>
      <c r="D19" s="24"/>
      <c r="E19" s="24"/>
      <c r="F19" s="24"/>
      <c r="G19" s="24"/>
      <c r="H19" s="30"/>
      <c r="I19" s="24"/>
      <c r="J19" s="27"/>
    </row>
    <row r="20" spans="1:12" x14ac:dyDescent="0.35">
      <c r="C20" s="24" t="s">
        <v>9</v>
      </c>
      <c r="D20" s="24"/>
      <c r="E20" s="24"/>
      <c r="F20" s="24"/>
      <c r="G20" s="24"/>
      <c r="H20" s="24"/>
      <c r="I20" s="24"/>
      <c r="J20" s="30"/>
    </row>
    <row r="21" spans="1:12" x14ac:dyDescent="0.35">
      <c r="C21" s="24"/>
      <c r="D21" s="24"/>
      <c r="E21" s="24"/>
      <c r="F21" s="24"/>
      <c r="G21" s="24"/>
      <c r="H21" s="24"/>
      <c r="I21" s="24"/>
      <c r="J21" s="24"/>
    </row>
    <row r="24" spans="1:12" x14ac:dyDescent="0.35">
      <c r="A24" s="21" t="s">
        <v>44</v>
      </c>
      <c r="B24" s="12" t="s">
        <v>46</v>
      </c>
      <c r="C24" s="12" t="s">
        <v>46</v>
      </c>
      <c r="D24" s="12" t="s">
        <v>14</v>
      </c>
      <c r="E24" s="48" t="s">
        <v>11</v>
      </c>
      <c r="F24" s="48"/>
      <c r="G24" s="12" t="s">
        <v>48</v>
      </c>
      <c r="H24" s="12" t="s">
        <v>12</v>
      </c>
      <c r="I24" s="12" t="s">
        <v>13</v>
      </c>
    </row>
    <row r="25" spans="1:12" x14ac:dyDescent="0.35">
      <c r="B25" s="13" t="s">
        <v>47</v>
      </c>
      <c r="C25" s="13"/>
      <c r="D25" s="13"/>
      <c r="E25" s="17" t="s">
        <v>15</v>
      </c>
      <c r="F25" s="14" t="s">
        <v>16</v>
      </c>
      <c r="G25" s="13" t="s">
        <v>17</v>
      </c>
      <c r="H25" s="13"/>
      <c r="I25" s="13"/>
    </row>
    <row r="26" spans="1:12" x14ac:dyDescent="0.35">
      <c r="B26" s="15">
        <v>1070</v>
      </c>
      <c r="C26" s="16" t="s">
        <v>18</v>
      </c>
      <c r="D26" s="1"/>
      <c r="E26" s="1"/>
      <c r="F26" s="2"/>
      <c r="G26" s="1"/>
      <c r="H26" s="2"/>
      <c r="I26" s="1"/>
    </row>
    <row r="27" spans="1:12" x14ac:dyDescent="0.35">
      <c r="B27" s="15">
        <v>2120</v>
      </c>
      <c r="C27" s="16" t="s">
        <v>15</v>
      </c>
      <c r="D27" s="1"/>
      <c r="E27" s="1"/>
      <c r="F27" s="2"/>
      <c r="G27" s="1"/>
      <c r="H27" s="2"/>
      <c r="I27" s="1"/>
    </row>
    <row r="28" spans="1:12" x14ac:dyDescent="0.35">
      <c r="B28" s="15">
        <v>2500</v>
      </c>
      <c r="C28" s="16" t="s">
        <v>6</v>
      </c>
      <c r="D28" s="2"/>
      <c r="E28" s="2"/>
      <c r="F28" s="1"/>
      <c r="G28" s="1"/>
      <c r="H28" s="2"/>
      <c r="I28" s="1"/>
    </row>
    <row r="29" spans="1:12" x14ac:dyDescent="0.35">
      <c r="B29" s="15">
        <v>8610</v>
      </c>
      <c r="C29" s="16" t="s">
        <v>8</v>
      </c>
      <c r="D29" s="2"/>
      <c r="E29" s="1"/>
      <c r="F29" s="1"/>
      <c r="G29" s="1"/>
      <c r="H29" s="1"/>
      <c r="I29" s="2"/>
    </row>
    <row r="30" spans="1:12" hidden="1" x14ac:dyDescent="0.35"/>
    <row r="31" spans="1:12" hidden="1" x14ac:dyDescent="0.35">
      <c r="B31" s="31"/>
      <c r="C31" s="31"/>
      <c r="D31" s="19" t="s">
        <v>21</v>
      </c>
      <c r="E31" s="19" t="s">
        <v>22</v>
      </c>
      <c r="F31" s="49" t="s">
        <v>23</v>
      </c>
      <c r="G31" s="50"/>
      <c r="H31" s="51"/>
      <c r="I31" s="52" t="s">
        <v>24</v>
      </c>
      <c r="J31" s="53"/>
      <c r="K31" s="54"/>
      <c r="L31" s="20" t="s">
        <v>25</v>
      </c>
    </row>
    <row r="32" spans="1:12" hidden="1" x14ac:dyDescent="0.35">
      <c r="B32" s="3">
        <v>1070</v>
      </c>
      <c r="C32" s="4" t="s">
        <v>18</v>
      </c>
      <c r="D32" s="32">
        <f>+D26</f>
        <v>0</v>
      </c>
      <c r="E32" s="32"/>
      <c r="F32" s="33"/>
      <c r="G32" s="33">
        <f>IF(G40=0,0,IF(G40=1,-D32,0))</f>
        <v>0</v>
      </c>
      <c r="H32" s="33">
        <f>-H34</f>
        <v>0</v>
      </c>
      <c r="I32" s="33">
        <f>-I34</f>
        <v>0</v>
      </c>
      <c r="J32" s="33">
        <f>IF(J40=1,-J34-J33,0)</f>
        <v>0</v>
      </c>
      <c r="K32" s="34"/>
      <c r="L32" s="35">
        <f t="shared" ref="L32:L34" si="0">SUM(F32:K32)</f>
        <v>0</v>
      </c>
    </row>
    <row r="33" spans="2:12" hidden="1" x14ac:dyDescent="0.35">
      <c r="B33" s="5">
        <v>2120</v>
      </c>
      <c r="C33" s="5" t="s">
        <v>15</v>
      </c>
      <c r="D33" s="32">
        <f>+D27</f>
        <v>0</v>
      </c>
      <c r="E33" s="32"/>
      <c r="F33" s="33">
        <f>IF(F40=1,-F34,0)</f>
        <v>0</v>
      </c>
      <c r="G33" s="33">
        <f>-G34-G32</f>
        <v>0</v>
      </c>
      <c r="H33" s="33">
        <v>0</v>
      </c>
      <c r="I33" s="33"/>
      <c r="J33" s="33">
        <f>IF(J40=1,-D33,0)</f>
        <v>0</v>
      </c>
      <c r="K33" s="34">
        <f>-K34</f>
        <v>0</v>
      </c>
      <c r="L33" s="35">
        <f t="shared" si="0"/>
        <v>0</v>
      </c>
    </row>
    <row r="34" spans="2:12" ht="13.3" hidden="1" thickBot="1" x14ac:dyDescent="0.4">
      <c r="B34" s="5">
        <v>8620</v>
      </c>
      <c r="C34" s="5" t="s">
        <v>26</v>
      </c>
      <c r="D34" s="32"/>
      <c r="E34" s="32">
        <f>H18</f>
        <v>0</v>
      </c>
      <c r="F34" s="33">
        <f t="shared" ref="F34:K34" si="1">IF(F40=1,$E34,0)</f>
        <v>0</v>
      </c>
      <c r="G34" s="33">
        <f t="shared" si="1"/>
        <v>0</v>
      </c>
      <c r="H34" s="33">
        <f t="shared" si="1"/>
        <v>0</v>
      </c>
      <c r="I34" s="33">
        <f t="shared" si="1"/>
        <v>0</v>
      </c>
      <c r="J34" s="33">
        <f t="shared" si="1"/>
        <v>0</v>
      </c>
      <c r="K34" s="34">
        <f t="shared" si="1"/>
        <v>0</v>
      </c>
      <c r="L34" s="36">
        <f t="shared" si="0"/>
        <v>0</v>
      </c>
    </row>
    <row r="35" spans="2:12" hidden="1" x14ac:dyDescent="0.35">
      <c r="B35" s="6"/>
      <c r="C35" s="6" t="s">
        <v>27</v>
      </c>
      <c r="D35" s="37"/>
      <c r="E35" s="38"/>
      <c r="F35" s="39">
        <f>IF($E34&gt;0,1,0)</f>
        <v>0</v>
      </c>
      <c r="G35" s="39">
        <f>IF($E34&gt;0,1,0)</f>
        <v>0</v>
      </c>
      <c r="H35" s="39">
        <f>IF($E34&gt;0,1,0)</f>
        <v>0</v>
      </c>
      <c r="I35" s="39">
        <f>IF($E34&lt;0,1,0)</f>
        <v>0</v>
      </c>
      <c r="J35" s="39">
        <f>IF($E34&lt;0,1,0)</f>
        <v>0</v>
      </c>
      <c r="K35" s="39">
        <f>IF($E34&lt;0,1,0)</f>
        <v>0</v>
      </c>
    </row>
    <row r="36" spans="2:12" hidden="1" x14ac:dyDescent="0.35">
      <c r="F36" s="40" t="s">
        <v>28</v>
      </c>
      <c r="G36" s="40" t="s">
        <v>29</v>
      </c>
      <c r="H36" s="40" t="s">
        <v>30</v>
      </c>
      <c r="I36" s="40" t="s">
        <v>31</v>
      </c>
      <c r="J36" s="40" t="s">
        <v>29</v>
      </c>
      <c r="K36" s="40" t="s">
        <v>30</v>
      </c>
    </row>
    <row r="37" spans="2:12" hidden="1" x14ac:dyDescent="0.35">
      <c r="F37" s="40" t="s">
        <v>32</v>
      </c>
      <c r="G37" s="40" t="s">
        <v>33</v>
      </c>
      <c r="H37" s="40" t="s">
        <v>33</v>
      </c>
      <c r="I37" s="40" t="s">
        <v>34</v>
      </c>
      <c r="J37" s="40" t="s">
        <v>35</v>
      </c>
      <c r="K37" s="40" t="s">
        <v>35</v>
      </c>
    </row>
    <row r="38" spans="2:12" hidden="1" x14ac:dyDescent="0.35">
      <c r="F38" s="40" t="s">
        <v>36</v>
      </c>
      <c r="G38" s="40" t="s">
        <v>36</v>
      </c>
      <c r="H38" s="40" t="s">
        <v>36</v>
      </c>
      <c r="I38" s="40" t="s">
        <v>36</v>
      </c>
      <c r="J38" s="40" t="s">
        <v>36</v>
      </c>
      <c r="K38" s="40" t="s">
        <v>36</v>
      </c>
    </row>
    <row r="39" spans="2:12" hidden="1" x14ac:dyDescent="0.35">
      <c r="C39" s="21" t="s">
        <v>37</v>
      </c>
      <c r="F39" s="40">
        <f>IF($D33&lt;0,1,0)</f>
        <v>0</v>
      </c>
      <c r="G39" s="40">
        <f>IF($D32=0,0,IF(D32-E34&lt;0,1,0))</f>
        <v>0</v>
      </c>
      <c r="H39" s="40">
        <f>IF(($D32-E34)&gt;0,1,0)</f>
        <v>0</v>
      </c>
      <c r="I39" s="40">
        <f>IF($D32&gt;0,1,0)</f>
        <v>0</v>
      </c>
      <c r="J39" s="40">
        <f>IF(D33=0,0,IF(D33-E34&gt;0,1,0))</f>
        <v>0</v>
      </c>
      <c r="K39" s="40">
        <f>IF(D33=0,0,IF(D33-E33&lt;0,1,0))</f>
        <v>0</v>
      </c>
    </row>
    <row r="40" spans="2:12" hidden="1" x14ac:dyDescent="0.35">
      <c r="C40" s="41" t="s">
        <v>12</v>
      </c>
      <c r="D40" s="41"/>
      <c r="E40" s="41"/>
      <c r="F40" s="42">
        <f>IF(F35+F39=2,1,0)</f>
        <v>0</v>
      </c>
      <c r="G40" s="42">
        <f t="shared" ref="G40:I40" si="2">IF(G35+G39=2,1,0)</f>
        <v>0</v>
      </c>
      <c r="H40" s="42">
        <f t="shared" si="2"/>
        <v>0</v>
      </c>
      <c r="I40" s="42">
        <f t="shared" si="2"/>
        <v>0</v>
      </c>
      <c r="J40" s="42">
        <f>IF(J35+J39=2,1,0)</f>
        <v>0</v>
      </c>
      <c r="K40" s="42">
        <f>IF(K35+K39=2,1,0)</f>
        <v>0</v>
      </c>
    </row>
    <row r="41" spans="2:12" hidden="1" x14ac:dyDescent="0.35"/>
  </sheetData>
  <mergeCells count="3">
    <mergeCell ref="E24:F24"/>
    <mergeCell ref="F31:H31"/>
    <mergeCell ref="I31:K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6"/>
  <sheetViews>
    <sheetView showGridLines="0" showZeros="0" tabSelected="1" workbookViewId="0">
      <selection activeCell="C12" sqref="C12"/>
    </sheetView>
  </sheetViews>
  <sheetFormatPr defaultColWidth="9.15234375" defaultRowHeight="12.9" x14ac:dyDescent="0.35"/>
  <cols>
    <col min="1" max="1" width="4" style="21" customWidth="1"/>
    <col min="2" max="2" width="5.3046875" style="21" customWidth="1"/>
    <col min="3" max="3" width="25.15234375" style="21" customWidth="1"/>
    <col min="4" max="16384" width="9.15234375" style="21"/>
  </cols>
  <sheetData>
    <row r="2" spans="1:4" x14ac:dyDescent="0.35">
      <c r="C2" s="22" t="s">
        <v>49</v>
      </c>
    </row>
    <row r="4" spans="1:4" x14ac:dyDescent="0.35">
      <c r="B4" s="18"/>
      <c r="C4" s="21" t="s">
        <v>0</v>
      </c>
      <c r="D4" s="43">
        <v>0.25</v>
      </c>
    </row>
    <row r="5" spans="1:4" x14ac:dyDescent="0.35">
      <c r="B5" s="18"/>
      <c r="C5" s="21" t="s">
        <v>1</v>
      </c>
      <c r="D5" s="44">
        <v>200</v>
      </c>
    </row>
    <row r="6" spans="1:4" x14ac:dyDescent="0.35">
      <c r="B6" s="18"/>
      <c r="C6" s="21" t="s">
        <v>2</v>
      </c>
      <c r="D6" s="44">
        <v>150</v>
      </c>
    </row>
    <row r="7" spans="1:4" x14ac:dyDescent="0.35">
      <c r="B7" s="18"/>
      <c r="C7" s="21" t="s">
        <v>22</v>
      </c>
      <c r="D7" s="23">
        <f>+D5-D6</f>
        <v>50</v>
      </c>
    </row>
    <row r="8" spans="1:4" x14ac:dyDescent="0.35">
      <c r="B8" s="18"/>
      <c r="D8" s="23"/>
    </row>
    <row r="9" spans="1:4" x14ac:dyDescent="0.35">
      <c r="A9" s="21" t="s">
        <v>50</v>
      </c>
      <c r="C9" s="21" t="s">
        <v>45</v>
      </c>
      <c r="D9" s="23"/>
    </row>
    <row r="10" spans="1:4" x14ac:dyDescent="0.35">
      <c r="B10" s="18"/>
      <c r="D10" s="23"/>
    </row>
    <row r="11" spans="1:4" x14ac:dyDescent="0.35">
      <c r="B11" s="18"/>
      <c r="C11" s="45" t="s">
        <v>38</v>
      </c>
      <c r="D11" s="23"/>
    </row>
    <row r="12" spans="1:4" x14ac:dyDescent="0.35">
      <c r="B12" s="18"/>
      <c r="C12" s="45" t="s">
        <v>51</v>
      </c>
      <c r="D12" s="23"/>
    </row>
    <row r="13" spans="1:4" x14ac:dyDescent="0.35">
      <c r="B13" s="18"/>
      <c r="D13" s="23"/>
    </row>
    <row r="14" spans="1:4" x14ac:dyDescent="0.35">
      <c r="B14" s="18"/>
      <c r="D14" s="23"/>
    </row>
    <row r="15" spans="1:4" x14ac:dyDescent="0.35">
      <c r="B15" s="18"/>
      <c r="D15" s="23"/>
    </row>
    <row r="16" spans="1:4" x14ac:dyDescent="0.35">
      <c r="B16" s="18"/>
      <c r="D16" s="23"/>
    </row>
    <row r="17" spans="1:10" x14ac:dyDescent="0.35">
      <c r="B17" s="18"/>
      <c r="D17" s="23"/>
    </row>
    <row r="18" spans="1:10" x14ac:dyDescent="0.35">
      <c r="B18" s="18"/>
      <c r="D18" s="23"/>
    </row>
    <row r="19" spans="1:10" x14ac:dyDescent="0.35">
      <c r="B19" s="18"/>
      <c r="D19" s="23"/>
    </row>
    <row r="20" spans="1:10" x14ac:dyDescent="0.35">
      <c r="B20" s="18"/>
      <c r="D20" s="23"/>
    </row>
    <row r="21" spans="1:10" x14ac:dyDescent="0.35">
      <c r="B21" s="18"/>
      <c r="D21" s="23"/>
    </row>
    <row r="22" spans="1:10" x14ac:dyDescent="0.35">
      <c r="B22" s="18"/>
      <c r="D22" s="23"/>
    </row>
    <row r="23" spans="1:10" x14ac:dyDescent="0.35">
      <c r="B23" s="18"/>
      <c r="C23" s="21" t="s">
        <v>39</v>
      </c>
      <c r="D23" s="23"/>
    </row>
    <row r="24" spans="1:10" x14ac:dyDescent="0.35">
      <c r="B24" s="18"/>
      <c r="C24" s="21" t="s">
        <v>40</v>
      </c>
      <c r="D24" s="23"/>
    </row>
    <row r="25" spans="1:10" x14ac:dyDescent="0.35">
      <c r="B25" s="18"/>
    </row>
    <row r="26" spans="1:10" x14ac:dyDescent="0.35">
      <c r="A26" s="21" t="s">
        <v>3</v>
      </c>
    </row>
    <row r="27" spans="1:10" x14ac:dyDescent="0.35">
      <c r="C27" s="24" t="s">
        <v>4</v>
      </c>
      <c r="D27" s="24"/>
      <c r="E27" s="24"/>
      <c r="F27" s="24"/>
      <c r="G27" s="24"/>
      <c r="H27" s="46">
        <v>120</v>
      </c>
      <c r="I27" s="24"/>
      <c r="J27" s="25">
        <f>+H27</f>
        <v>120</v>
      </c>
    </row>
    <row r="28" spans="1:10" x14ac:dyDescent="0.35">
      <c r="C28" s="24" t="s">
        <v>5</v>
      </c>
      <c r="D28" s="24"/>
      <c r="E28" s="24"/>
      <c r="F28" s="24"/>
      <c r="G28" s="24"/>
      <c r="H28" s="26">
        <f>+D7</f>
        <v>50</v>
      </c>
      <c r="I28" s="24"/>
      <c r="J28" s="24"/>
    </row>
    <row r="29" spans="1:10" x14ac:dyDescent="0.35">
      <c r="C29" s="24" t="s">
        <v>43</v>
      </c>
      <c r="D29" s="24"/>
      <c r="E29" s="24"/>
      <c r="F29" s="24"/>
      <c r="G29" s="24"/>
      <c r="H29" s="27">
        <f>SUM(H27:H28)</f>
        <v>170</v>
      </c>
      <c r="I29" s="24"/>
      <c r="J29" s="24"/>
    </row>
    <row r="30" spans="1:10" x14ac:dyDescent="0.35">
      <c r="C30" s="24"/>
      <c r="D30" s="24"/>
      <c r="E30" s="24"/>
      <c r="F30" s="24"/>
      <c r="G30" s="24"/>
      <c r="H30" s="27"/>
      <c r="I30" s="24"/>
      <c r="J30" s="24"/>
    </row>
    <row r="31" spans="1:10" x14ac:dyDescent="0.35">
      <c r="C31" s="24" t="s">
        <v>6</v>
      </c>
      <c r="D31" s="24"/>
      <c r="E31" s="28">
        <f>+D4</f>
        <v>0.25</v>
      </c>
      <c r="F31" s="25">
        <f>+H29</f>
        <v>170</v>
      </c>
      <c r="G31" s="24"/>
      <c r="H31" s="25">
        <f>+E31*F31</f>
        <v>42.5</v>
      </c>
      <c r="I31" s="24"/>
      <c r="J31" s="24"/>
    </row>
    <row r="32" spans="1:10" x14ac:dyDescent="0.35">
      <c r="C32" s="24" t="s">
        <v>7</v>
      </c>
      <c r="D32" s="24"/>
      <c r="E32" s="28">
        <f>+D4</f>
        <v>0.25</v>
      </c>
      <c r="F32" s="29">
        <f>-D7</f>
        <v>-50</v>
      </c>
      <c r="G32" s="24"/>
      <c r="H32" s="25">
        <f>+E32*F32</f>
        <v>-12.5</v>
      </c>
      <c r="I32" s="24"/>
      <c r="J32" s="24"/>
    </row>
    <row r="33" spans="1:12" x14ac:dyDescent="0.35">
      <c r="C33" s="24" t="s">
        <v>8</v>
      </c>
      <c r="D33" s="24"/>
      <c r="E33" s="24"/>
      <c r="F33" s="24"/>
      <c r="G33" s="24"/>
      <c r="H33" s="30">
        <f>SUM(H31:H32)</f>
        <v>30</v>
      </c>
      <c r="I33" s="24"/>
      <c r="J33" s="27">
        <f>-H33</f>
        <v>-30</v>
      </c>
    </row>
    <row r="34" spans="1:12" x14ac:dyDescent="0.35">
      <c r="C34" s="24" t="s">
        <v>9</v>
      </c>
      <c r="D34" s="24"/>
      <c r="E34" s="24"/>
      <c r="F34" s="24"/>
      <c r="G34" s="24"/>
      <c r="H34" s="24"/>
      <c r="I34" s="24"/>
      <c r="J34" s="30">
        <f>SUM(J27:J33)</f>
        <v>90</v>
      </c>
    </row>
    <row r="35" spans="1:12" x14ac:dyDescent="0.35">
      <c r="C35" s="24"/>
      <c r="D35" s="24"/>
      <c r="E35" s="24"/>
      <c r="F35" s="24"/>
      <c r="G35" s="24"/>
      <c r="H35" s="24"/>
      <c r="I35" s="24"/>
      <c r="J35" s="24"/>
    </row>
    <row r="36" spans="1:12" x14ac:dyDescent="0.35">
      <c r="C36" s="24" t="s">
        <v>10</v>
      </c>
      <c r="D36" s="25">
        <f>-J33</f>
        <v>30</v>
      </c>
      <c r="E36" s="25">
        <f>+J27</f>
        <v>120</v>
      </c>
      <c r="F36" s="47">
        <f>+D36/E36</f>
        <v>0.25</v>
      </c>
      <c r="G36" s="24"/>
      <c r="H36" s="24"/>
      <c r="I36" s="24"/>
      <c r="J36" s="24"/>
    </row>
    <row r="39" spans="1:12" x14ac:dyDescent="0.35">
      <c r="A39" s="21" t="s">
        <v>44</v>
      </c>
      <c r="B39" s="12" t="s">
        <v>46</v>
      </c>
      <c r="C39" s="12" t="s">
        <v>46</v>
      </c>
      <c r="D39" s="12" t="s">
        <v>14</v>
      </c>
      <c r="E39" s="48" t="s">
        <v>11</v>
      </c>
      <c r="F39" s="48"/>
      <c r="G39" s="12" t="s">
        <v>48</v>
      </c>
      <c r="H39" s="12" t="s">
        <v>12</v>
      </c>
      <c r="I39" s="12" t="s">
        <v>13</v>
      </c>
    </row>
    <row r="40" spans="1:12" x14ac:dyDescent="0.35">
      <c r="B40" s="13" t="s">
        <v>47</v>
      </c>
      <c r="C40" s="13"/>
      <c r="D40" s="13"/>
      <c r="E40" s="17" t="s">
        <v>15</v>
      </c>
      <c r="F40" s="14" t="s">
        <v>16</v>
      </c>
      <c r="G40" s="13" t="s">
        <v>17</v>
      </c>
      <c r="H40" s="13"/>
      <c r="I40" s="13"/>
    </row>
    <row r="41" spans="1:12" x14ac:dyDescent="0.35">
      <c r="B41" s="15">
        <v>1070</v>
      </c>
      <c r="C41" s="16" t="s">
        <v>18</v>
      </c>
      <c r="D41" s="1">
        <f>IF(D5&lt;0,-D5*D4,0)</f>
        <v>0</v>
      </c>
      <c r="E41" s="1">
        <f>+L47</f>
        <v>0</v>
      </c>
      <c r="F41" s="2"/>
      <c r="G41" s="1"/>
      <c r="H41" s="2"/>
      <c r="I41" s="1"/>
    </row>
    <row r="42" spans="1:12" x14ac:dyDescent="0.35">
      <c r="B42" s="15">
        <v>2120</v>
      </c>
      <c r="C42" s="16" t="s">
        <v>15</v>
      </c>
      <c r="D42" s="1">
        <f>IF(D5&gt;0,-D5*D4,0)</f>
        <v>-50</v>
      </c>
      <c r="E42" s="1">
        <f>L48</f>
        <v>12.5</v>
      </c>
      <c r="F42" s="2"/>
      <c r="G42" s="1">
        <f>SUM(D42:F42)</f>
        <v>-37.5</v>
      </c>
      <c r="H42" s="2"/>
      <c r="I42" s="1">
        <f>+G42</f>
        <v>-37.5</v>
      </c>
    </row>
    <row r="43" spans="1:12" x14ac:dyDescent="0.35">
      <c r="B43" s="15">
        <v>2500</v>
      </c>
      <c r="C43" s="16" t="s">
        <v>6</v>
      </c>
      <c r="D43" s="2"/>
      <c r="E43" s="2"/>
      <c r="F43" s="1">
        <f>-F44</f>
        <v>-42.5</v>
      </c>
      <c r="G43" s="1">
        <f t="shared" ref="G43:G44" si="0">SUM(D43:F43)</f>
        <v>-42.5</v>
      </c>
      <c r="H43" s="2"/>
      <c r="I43" s="1">
        <f>+G43</f>
        <v>-42.5</v>
      </c>
    </row>
    <row r="44" spans="1:12" x14ac:dyDescent="0.35">
      <c r="B44" s="15">
        <v>8610</v>
      </c>
      <c r="C44" s="16" t="s">
        <v>8</v>
      </c>
      <c r="D44" s="2"/>
      <c r="E44" s="1">
        <f>-E42</f>
        <v>-12.5</v>
      </c>
      <c r="F44" s="1">
        <f>+H31</f>
        <v>42.5</v>
      </c>
      <c r="G44" s="1">
        <f t="shared" si="0"/>
        <v>30</v>
      </c>
      <c r="H44" s="1">
        <f>+G44</f>
        <v>30</v>
      </c>
      <c r="I44" s="2"/>
    </row>
    <row r="45" spans="1:12" ht="13.3" hidden="1" thickBot="1" x14ac:dyDescent="0.4"/>
    <row r="46" spans="1:12" hidden="1" x14ac:dyDescent="0.35">
      <c r="B46" s="31"/>
      <c r="C46" s="31"/>
      <c r="D46" s="19" t="s">
        <v>21</v>
      </c>
      <c r="E46" s="19" t="s">
        <v>22</v>
      </c>
      <c r="F46" s="49" t="s">
        <v>23</v>
      </c>
      <c r="G46" s="50"/>
      <c r="H46" s="51"/>
      <c r="I46" s="52" t="s">
        <v>24</v>
      </c>
      <c r="J46" s="53"/>
      <c r="K46" s="54"/>
      <c r="L46" s="20" t="s">
        <v>25</v>
      </c>
    </row>
    <row r="47" spans="1:12" hidden="1" x14ac:dyDescent="0.35">
      <c r="B47" s="3">
        <v>1070</v>
      </c>
      <c r="C47" s="4" t="s">
        <v>18</v>
      </c>
      <c r="D47" s="32">
        <f>+D41</f>
        <v>0</v>
      </c>
      <c r="E47" s="32"/>
      <c r="F47" s="33"/>
      <c r="G47" s="33">
        <f>IF(G55=0,0,IF(G55=1,-D47,0))</f>
        <v>0</v>
      </c>
      <c r="H47" s="33">
        <f>-H49</f>
        <v>0</v>
      </c>
      <c r="I47" s="33">
        <f>-I49</f>
        <v>0</v>
      </c>
      <c r="J47" s="33">
        <f>IF(J55=1,-J49-J48,0)</f>
        <v>0</v>
      </c>
      <c r="K47" s="34"/>
      <c r="L47" s="35">
        <f t="shared" ref="L47:L49" si="1">SUM(F47:K47)</f>
        <v>0</v>
      </c>
    </row>
    <row r="48" spans="1:12" hidden="1" x14ac:dyDescent="0.35">
      <c r="B48" s="5">
        <v>2120</v>
      </c>
      <c r="C48" s="5" t="s">
        <v>15</v>
      </c>
      <c r="D48" s="32">
        <f>+D42</f>
        <v>-50</v>
      </c>
      <c r="E48" s="32"/>
      <c r="F48" s="33">
        <f>IF(F55=1,-F49,0)</f>
        <v>0</v>
      </c>
      <c r="G48" s="33">
        <f>-G49-G47</f>
        <v>0</v>
      </c>
      <c r="H48" s="33">
        <v>0</v>
      </c>
      <c r="I48" s="33"/>
      <c r="J48" s="33">
        <f>IF(J55=1,-D48,0)</f>
        <v>0</v>
      </c>
      <c r="K48" s="34">
        <f>-K49</f>
        <v>12.5</v>
      </c>
      <c r="L48" s="35">
        <f t="shared" si="1"/>
        <v>12.5</v>
      </c>
    </row>
    <row r="49" spans="2:12" ht="13.3" hidden="1" thickBot="1" x14ac:dyDescent="0.4">
      <c r="B49" s="5">
        <v>8620</v>
      </c>
      <c r="C49" s="5" t="s">
        <v>26</v>
      </c>
      <c r="D49" s="32"/>
      <c r="E49" s="32">
        <f>H32</f>
        <v>-12.5</v>
      </c>
      <c r="F49" s="33">
        <f t="shared" ref="F49:K49" si="2">IF(F55=1,$E49,0)</f>
        <v>0</v>
      </c>
      <c r="G49" s="33">
        <f t="shared" si="2"/>
        <v>0</v>
      </c>
      <c r="H49" s="33">
        <f t="shared" si="2"/>
        <v>0</v>
      </c>
      <c r="I49" s="33">
        <f t="shared" si="2"/>
        <v>0</v>
      </c>
      <c r="J49" s="33">
        <f t="shared" si="2"/>
        <v>0</v>
      </c>
      <c r="K49" s="34">
        <f t="shared" si="2"/>
        <v>-12.5</v>
      </c>
      <c r="L49" s="36">
        <f t="shared" si="1"/>
        <v>-12.5</v>
      </c>
    </row>
    <row r="50" spans="2:12" hidden="1" x14ac:dyDescent="0.35">
      <c r="B50" s="6"/>
      <c r="C50" s="6" t="s">
        <v>27</v>
      </c>
      <c r="D50" s="37"/>
      <c r="E50" s="38"/>
      <c r="F50" s="39">
        <f>IF($E49&gt;0,1,0)</f>
        <v>0</v>
      </c>
      <c r="G50" s="39">
        <f>IF($E49&gt;0,1,0)</f>
        <v>0</v>
      </c>
      <c r="H50" s="39">
        <f>IF($E49&gt;0,1,0)</f>
        <v>0</v>
      </c>
      <c r="I50" s="39">
        <f>IF($E49&lt;0,1,0)</f>
        <v>1</v>
      </c>
      <c r="J50" s="39">
        <f>IF($E49&lt;0,1,0)</f>
        <v>1</v>
      </c>
      <c r="K50" s="39">
        <f>IF($E49&lt;0,1,0)</f>
        <v>1</v>
      </c>
    </row>
    <row r="51" spans="2:12" hidden="1" x14ac:dyDescent="0.35">
      <c r="F51" s="40" t="s">
        <v>28</v>
      </c>
      <c r="G51" s="40" t="s">
        <v>29</v>
      </c>
      <c r="H51" s="40" t="s">
        <v>30</v>
      </c>
      <c r="I51" s="40" t="s">
        <v>31</v>
      </c>
      <c r="J51" s="40" t="s">
        <v>29</v>
      </c>
      <c r="K51" s="40" t="s">
        <v>30</v>
      </c>
    </row>
    <row r="52" spans="2:12" hidden="1" x14ac:dyDescent="0.35">
      <c r="F52" s="40" t="s">
        <v>32</v>
      </c>
      <c r="G52" s="40" t="s">
        <v>33</v>
      </c>
      <c r="H52" s="40" t="s">
        <v>33</v>
      </c>
      <c r="I52" s="40" t="s">
        <v>34</v>
      </c>
      <c r="J52" s="40" t="s">
        <v>35</v>
      </c>
      <c r="K52" s="40" t="s">
        <v>35</v>
      </c>
    </row>
    <row r="53" spans="2:12" hidden="1" x14ac:dyDescent="0.35">
      <c r="F53" s="40" t="s">
        <v>36</v>
      </c>
      <c r="G53" s="40" t="s">
        <v>36</v>
      </c>
      <c r="H53" s="40" t="s">
        <v>36</v>
      </c>
      <c r="I53" s="40" t="s">
        <v>36</v>
      </c>
      <c r="J53" s="40" t="s">
        <v>36</v>
      </c>
      <c r="K53" s="40" t="s">
        <v>36</v>
      </c>
    </row>
    <row r="54" spans="2:12" hidden="1" x14ac:dyDescent="0.35">
      <c r="C54" s="21" t="s">
        <v>37</v>
      </c>
      <c r="F54" s="40">
        <f>IF($D48&lt;0,1,0)</f>
        <v>1</v>
      </c>
      <c r="G54" s="40">
        <f>IF($D47=0,0,IF(D47-E49&lt;0,1,0))</f>
        <v>0</v>
      </c>
      <c r="H54" s="40">
        <f>IF(($D47-E49)&gt;0,1,0)</f>
        <v>1</v>
      </c>
      <c r="I54" s="40">
        <f>IF($D47&gt;0,1,0)</f>
        <v>0</v>
      </c>
      <c r="J54" s="40">
        <f>IF(D48=0,0,IF(D48-E49&gt;0,1,0))</f>
        <v>0</v>
      </c>
      <c r="K54" s="40">
        <f>IF(D48=0,0,IF(D48-E48&lt;0,1,0))</f>
        <v>1</v>
      </c>
    </row>
    <row r="55" spans="2:12" hidden="1" x14ac:dyDescent="0.35">
      <c r="C55" s="41" t="s">
        <v>12</v>
      </c>
      <c r="D55" s="41"/>
      <c r="E55" s="41"/>
      <c r="F55" s="42">
        <f>IF(F50+F54=2,1,0)</f>
        <v>0</v>
      </c>
      <c r="G55" s="42">
        <f t="shared" ref="G55:I55" si="3">IF(G50+G54=2,1,0)</f>
        <v>0</v>
      </c>
      <c r="H55" s="42">
        <f t="shared" si="3"/>
        <v>0</v>
      </c>
      <c r="I55" s="42">
        <f t="shared" si="3"/>
        <v>0</v>
      </c>
      <c r="J55" s="42">
        <f>IF(J50+J54=2,1,0)</f>
        <v>0</v>
      </c>
      <c r="K55" s="42">
        <f>IF(K50+K54=2,1,0)</f>
        <v>1</v>
      </c>
    </row>
    <row r="56" spans="2:12" hidden="1" x14ac:dyDescent="0.35"/>
  </sheetData>
  <mergeCells count="3">
    <mergeCell ref="E39:F39"/>
    <mergeCell ref="F46:H46"/>
    <mergeCell ref="I46:K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9"/>
  <sheetViews>
    <sheetView showGridLines="0" workbookViewId="0">
      <selection activeCell="D27" sqref="D27"/>
    </sheetView>
  </sheetViews>
  <sheetFormatPr defaultColWidth="9.15234375" defaultRowHeight="12.9" x14ac:dyDescent="0.35"/>
  <cols>
    <col min="1" max="4" width="9.15234375" style="7"/>
    <col min="5" max="5" width="4.15234375" style="7" customWidth="1"/>
    <col min="6" max="16384" width="9.15234375" style="7"/>
  </cols>
  <sheetData>
    <row r="2" spans="3:7" x14ac:dyDescent="0.35">
      <c r="C2" s="55" t="s">
        <v>42</v>
      </c>
      <c r="D2" s="55"/>
      <c r="F2" s="55" t="s">
        <v>41</v>
      </c>
      <c r="G2" s="55"/>
    </row>
    <row r="3" spans="3:7" x14ac:dyDescent="0.35">
      <c r="C3" s="11"/>
      <c r="D3" s="11"/>
      <c r="F3" s="11"/>
      <c r="G3" s="11"/>
    </row>
    <row r="4" spans="3:7" x14ac:dyDescent="0.35">
      <c r="C4" s="10" t="s">
        <v>19</v>
      </c>
      <c r="D4" s="10" t="s">
        <v>20</v>
      </c>
      <c r="F4" s="10" t="s">
        <v>19</v>
      </c>
      <c r="G4" s="10" t="s">
        <v>20</v>
      </c>
    </row>
    <row r="5" spans="3:7" x14ac:dyDescent="0.35">
      <c r="C5" s="9"/>
      <c r="D5" s="9"/>
      <c r="F5" s="9"/>
      <c r="G5" s="9"/>
    </row>
    <row r="6" spans="3:7" x14ac:dyDescent="0.35">
      <c r="C6" s="9"/>
      <c r="D6" s="8"/>
      <c r="F6" s="9"/>
      <c r="G6" s="9"/>
    </row>
    <row r="7" spans="3:7" x14ac:dyDescent="0.35">
      <c r="C7" s="9"/>
      <c r="F7" s="9"/>
      <c r="G7" s="9"/>
    </row>
    <row r="8" spans="3:7" x14ac:dyDescent="0.35">
      <c r="C8" s="9"/>
      <c r="D8" s="7">
        <v>200</v>
      </c>
      <c r="F8" s="9"/>
      <c r="G8" s="8"/>
    </row>
    <row r="9" spans="3:7" x14ac:dyDescent="0.35">
      <c r="C9" s="8"/>
      <c r="F9" s="8"/>
      <c r="G9" s="7">
        <v>150</v>
      </c>
    </row>
  </sheetData>
  <mergeCells count="2">
    <mergeCell ref="C2:D2"/>
    <mergeCell ref="F2:G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16-3 Skjema</vt:lpstr>
      <vt:lpstr>16-3 Løsning</vt:lpstr>
      <vt:lpstr>Figur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2015-11-04T09:04:53Z</dcterms:created>
  <dcterms:modified xsi:type="dcterms:W3CDTF">2017-10-08T14:22:33Z</dcterms:modified>
</cp:coreProperties>
</file>